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8250" activeTab="0"/>
  </bookViews>
  <sheets>
    <sheet name="原始计算名额" sheetId="1" r:id="rId1"/>
    <sheet name="Sheet1" sheetId="2" r:id="rId2"/>
  </sheets>
  <definedNames>
    <definedName name="_xlnm.Print_Area" localSheetId="0">'原始计算名额'!$A$1:$P$17</definedName>
  </definedNames>
  <calcPr fullCalcOnLoad="1"/>
</workbook>
</file>

<file path=xl/sharedStrings.xml><?xml version="1.0" encoding="utf-8"?>
<sst xmlns="http://schemas.openxmlformats.org/spreadsheetml/2006/main" count="103" uniqueCount="90">
  <si>
    <t>学院</t>
  </si>
  <si>
    <t>参评人数</t>
  </si>
  <si>
    <t>学习优秀奖学金</t>
  </si>
  <si>
    <t>社会工作优秀奖学金</t>
  </si>
  <si>
    <t>学习进步奖学金</t>
  </si>
  <si>
    <t>体育活动优秀奖学金</t>
  </si>
  <si>
    <t>文艺活动优秀奖学金</t>
  </si>
  <si>
    <t>一等≤3%</t>
  </si>
  <si>
    <t>二等≤7%</t>
  </si>
  <si>
    <t>三等≤15％</t>
  </si>
  <si>
    <t>二等2%</t>
  </si>
  <si>
    <t>三等5%</t>
  </si>
  <si>
    <t>≤1%</t>
  </si>
  <si>
    <t>第二类≤2%</t>
  </si>
  <si>
    <t>第二类≤1%</t>
  </si>
  <si>
    <t>电信</t>
  </si>
  <si>
    <t>计算机</t>
  </si>
  <si>
    <t>经管</t>
  </si>
  <si>
    <t>运输</t>
  </si>
  <si>
    <t>土建</t>
  </si>
  <si>
    <t>机电</t>
  </si>
  <si>
    <t>电气</t>
  </si>
  <si>
    <t>理学院</t>
  </si>
  <si>
    <t>法学院</t>
  </si>
  <si>
    <t>语言</t>
  </si>
  <si>
    <t>软件</t>
  </si>
  <si>
    <t>建艺</t>
  </si>
  <si>
    <t>威海校区</t>
  </si>
  <si>
    <t>总计</t>
  </si>
  <si>
    <t>社会实践优秀奖学金
（寒暑假）</t>
  </si>
  <si>
    <t>一等1%</t>
  </si>
  <si>
    <t>3+1=4</t>
  </si>
  <si>
    <t>4+1=5</t>
  </si>
  <si>
    <t>5+1=6</t>
  </si>
  <si>
    <t>10+2=12</t>
  </si>
  <si>
    <t>109+4+27=140</t>
  </si>
  <si>
    <t>15+4=19</t>
  </si>
  <si>
    <t>12+5=17</t>
  </si>
  <si>
    <t>9+3=12</t>
  </si>
  <si>
    <t>11+5=16</t>
  </si>
  <si>
    <t>10+4=14</t>
  </si>
  <si>
    <t>11+2=13</t>
  </si>
  <si>
    <t>4+1+1=6</t>
  </si>
  <si>
    <t>5+1+1=7</t>
  </si>
  <si>
    <t>217+8+48=273</t>
  </si>
  <si>
    <t>31+5=36</t>
  </si>
  <si>
    <t>17+4=21</t>
  </si>
  <si>
    <t>23+11=34</t>
  </si>
  <si>
    <t>20+1=21</t>
  </si>
  <si>
    <t>22+3=25</t>
  </si>
  <si>
    <t>18+2=20</t>
  </si>
  <si>
    <t>7+2+2=11</t>
  </si>
  <si>
    <t>8+2+4=14</t>
  </si>
  <si>
    <t>10+2+1=13</t>
  </si>
  <si>
    <t>10+2+3=15</t>
  </si>
  <si>
    <t>545+115=660</t>
  </si>
  <si>
    <t>77+13=90</t>
  </si>
  <si>
    <t>43+10=53</t>
  </si>
  <si>
    <t>58+23=81</t>
  </si>
  <si>
    <t>53+13=66</t>
  </si>
  <si>
    <t>55+5=60</t>
  </si>
  <si>
    <t>46+13=59</t>
  </si>
  <si>
    <t>16+3=19</t>
  </si>
  <si>
    <t>21+3=24</t>
  </si>
  <si>
    <t>25+5=30</t>
  </si>
  <si>
    <t>26+5=31</t>
  </si>
  <si>
    <t>217+16=233</t>
  </si>
  <si>
    <t>31+1=32</t>
  </si>
  <si>
    <t>17+1=18</t>
  </si>
  <si>
    <t>23+3=26</t>
  </si>
  <si>
    <t>22+4=26</t>
  </si>
  <si>
    <t>8+1=9</t>
  </si>
  <si>
    <t>21+2=23</t>
  </si>
  <si>
    <t>109+10=119</t>
  </si>
  <si>
    <t>9+1=10</t>
  </si>
  <si>
    <t>3+2=5</t>
  </si>
  <si>
    <t>12+1=13</t>
  </si>
  <si>
    <t>21+3=24</t>
  </si>
  <si>
    <t>10+1=11</t>
  </si>
  <si>
    <t>4+2=6</t>
  </si>
  <si>
    <t>11+1=12</t>
  </si>
  <si>
    <t>15+1=16</t>
  </si>
  <si>
    <t>12+2=14</t>
  </si>
  <si>
    <t>一类一等</t>
  </si>
  <si>
    <t>一类二等</t>
  </si>
  <si>
    <r>
      <t xml:space="preserve">附件2:                
                 </t>
    </r>
    <r>
      <rPr>
        <b/>
        <sz val="16"/>
        <rFont val="华文中宋"/>
        <family val="0"/>
      </rPr>
      <t xml:space="preserve">               2016-2017学年各学院单项奖学金评先名额分配表</t>
    </r>
  </si>
  <si>
    <t>49+13=62</t>
  </si>
  <si>
    <t>20+4=24</t>
  </si>
  <si>
    <t>53+9=62</t>
  </si>
  <si>
    <t>22+8=30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</si>
</sst>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6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76" fontId="6" fillId="35" borderId="10" xfId="0" applyNumberFormat="1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6" fontId="3" fillId="33" borderId="0" xfId="0" applyNumberFormat="1" applyFont="1" applyFill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2" width="8.75390625" style="6" customWidth="1"/>
    <col min="3" max="3" width="7.00390625" style="6" customWidth="1"/>
    <col min="4" max="4" width="6.875" style="6" customWidth="1"/>
    <col min="5" max="5" width="7.25390625" style="6" customWidth="1"/>
    <col min="6" max="6" width="8.875" style="6" customWidth="1"/>
    <col min="7" max="7" width="10.00390625" style="6" customWidth="1"/>
    <col min="8" max="8" width="9.00390625" style="6" customWidth="1"/>
    <col min="9" max="9" width="7.75390625" style="6" customWidth="1"/>
    <col min="10" max="10" width="5.75390625" style="6" customWidth="1"/>
    <col min="11" max="11" width="6.00390625" style="6" customWidth="1"/>
    <col min="12" max="12" width="11.25390625" style="6" customWidth="1"/>
    <col min="13" max="14" width="6.125" style="6" customWidth="1"/>
    <col min="15" max="15" width="10.625" style="6" customWidth="1"/>
    <col min="16" max="16" width="11.00390625" style="6" customWidth="1"/>
    <col min="17" max="16384" width="9.00390625" style="6" customWidth="1"/>
  </cols>
  <sheetData>
    <row r="1" spans="1:16" s="1" customFormat="1" ht="44.2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42" customHeight="1">
      <c r="A2" s="27" t="s">
        <v>0</v>
      </c>
      <c r="B2" s="27" t="s">
        <v>1</v>
      </c>
      <c r="C2" s="27" t="s">
        <v>2</v>
      </c>
      <c r="D2" s="27"/>
      <c r="E2" s="27"/>
      <c r="F2" s="27" t="s">
        <v>3</v>
      </c>
      <c r="G2" s="27"/>
      <c r="H2" s="27"/>
      <c r="I2" s="7" t="s">
        <v>4</v>
      </c>
      <c r="J2" s="28" t="s">
        <v>5</v>
      </c>
      <c r="K2" s="29"/>
      <c r="L2" s="30"/>
      <c r="M2" s="28" t="s">
        <v>6</v>
      </c>
      <c r="N2" s="29"/>
      <c r="O2" s="30"/>
      <c r="P2" s="8" t="s">
        <v>29</v>
      </c>
    </row>
    <row r="3" spans="1:16" s="2" customFormat="1" ht="32.25" customHeight="1">
      <c r="A3" s="27"/>
      <c r="B3" s="27"/>
      <c r="C3" s="8" t="s">
        <v>7</v>
      </c>
      <c r="D3" s="8" t="s">
        <v>8</v>
      </c>
      <c r="E3" s="8" t="s">
        <v>9</v>
      </c>
      <c r="F3" s="23" t="s">
        <v>30</v>
      </c>
      <c r="G3" s="23" t="s">
        <v>10</v>
      </c>
      <c r="H3" s="7" t="s">
        <v>11</v>
      </c>
      <c r="I3" s="15" t="s">
        <v>12</v>
      </c>
      <c r="J3" s="15" t="s">
        <v>83</v>
      </c>
      <c r="K3" s="15" t="s">
        <v>84</v>
      </c>
      <c r="L3" s="7" t="s">
        <v>13</v>
      </c>
      <c r="M3" s="15" t="s">
        <v>83</v>
      </c>
      <c r="N3" s="15" t="s">
        <v>84</v>
      </c>
      <c r="O3" s="7" t="s">
        <v>14</v>
      </c>
      <c r="P3" s="16" t="s">
        <v>12</v>
      </c>
    </row>
    <row r="4" spans="1:22" s="3" customFormat="1" ht="27" customHeight="1">
      <c r="A4" s="9" t="s">
        <v>15</v>
      </c>
      <c r="B4" s="10">
        <v>1534</v>
      </c>
      <c r="C4" s="9">
        <f>B4*0.03</f>
        <v>46.019999999999996</v>
      </c>
      <c r="D4" s="14">
        <f>B4*0.07</f>
        <v>107.38000000000001</v>
      </c>
      <c r="E4" s="9">
        <f>B4*0.15</f>
        <v>230.1</v>
      </c>
      <c r="F4" s="9" t="s">
        <v>36</v>
      </c>
      <c r="G4" s="9" t="s">
        <v>45</v>
      </c>
      <c r="H4" s="9" t="s">
        <v>56</v>
      </c>
      <c r="I4" s="9">
        <f>B4*0.01</f>
        <v>15.34</v>
      </c>
      <c r="J4" s="9">
        <v>10</v>
      </c>
      <c r="K4" s="9">
        <v>3</v>
      </c>
      <c r="L4" s="9" t="s">
        <v>67</v>
      </c>
      <c r="M4" s="9">
        <v>12</v>
      </c>
      <c r="N4" s="9">
        <v>3</v>
      </c>
      <c r="O4" s="9">
        <f>B4*0.01</f>
        <v>15.34</v>
      </c>
      <c r="P4" s="9" t="s">
        <v>81</v>
      </c>
      <c r="R4" s="20"/>
      <c r="S4" s="20"/>
      <c r="U4" s="24"/>
      <c r="V4" s="20"/>
    </row>
    <row r="5" spans="1:22" s="3" customFormat="1" ht="27" customHeight="1">
      <c r="A5" s="9" t="s">
        <v>16</v>
      </c>
      <c r="B5" s="11">
        <v>865</v>
      </c>
      <c r="C5" s="9">
        <f aca="true" t="shared" si="0" ref="C5:C16">B5*0.03</f>
        <v>25.95</v>
      </c>
      <c r="D5" s="14">
        <f aca="true" t="shared" si="1" ref="D5:D16">B5*0.07</f>
        <v>60.550000000000004</v>
      </c>
      <c r="E5" s="9">
        <f aca="true" t="shared" si="2" ref="E5:E16">B5*0.15</f>
        <v>129.75</v>
      </c>
      <c r="F5" s="9" t="s">
        <v>38</v>
      </c>
      <c r="G5" s="9" t="s">
        <v>46</v>
      </c>
      <c r="H5" s="9" t="s">
        <v>57</v>
      </c>
      <c r="I5" s="9">
        <f aca="true" t="shared" si="3" ref="I5:I16">B5*0.01</f>
        <v>8.65</v>
      </c>
      <c r="J5" s="9">
        <v>9</v>
      </c>
      <c r="K5" s="9">
        <v>3</v>
      </c>
      <c r="L5" s="9" t="s">
        <v>68</v>
      </c>
      <c r="M5" s="9">
        <v>4</v>
      </c>
      <c r="N5" s="9">
        <v>1</v>
      </c>
      <c r="O5" s="9" t="s">
        <v>74</v>
      </c>
      <c r="P5" s="9" t="s">
        <v>74</v>
      </c>
      <c r="R5" s="20"/>
      <c r="S5" s="20"/>
      <c r="U5" s="24"/>
      <c r="V5" s="20"/>
    </row>
    <row r="6" spans="1:22" s="3" customFormat="1" ht="27" customHeight="1">
      <c r="A6" s="9" t="s">
        <v>17</v>
      </c>
      <c r="B6" s="10">
        <v>1160</v>
      </c>
      <c r="C6" s="9">
        <f t="shared" si="0"/>
        <v>34.8</v>
      </c>
      <c r="D6" s="14">
        <f t="shared" si="1"/>
        <v>81.2</v>
      </c>
      <c r="E6" s="9">
        <f t="shared" si="2"/>
        <v>174</v>
      </c>
      <c r="F6" s="9" t="s">
        <v>37</v>
      </c>
      <c r="G6" s="9" t="s">
        <v>47</v>
      </c>
      <c r="H6" s="9" t="s">
        <v>58</v>
      </c>
      <c r="I6" s="9">
        <f t="shared" si="3"/>
        <v>11.6</v>
      </c>
      <c r="J6" s="9">
        <v>11</v>
      </c>
      <c r="K6" s="9">
        <v>20</v>
      </c>
      <c r="L6" s="9" t="s">
        <v>69</v>
      </c>
      <c r="M6" s="9">
        <v>22</v>
      </c>
      <c r="N6" s="9">
        <v>12</v>
      </c>
      <c r="O6" s="9" t="s">
        <v>76</v>
      </c>
      <c r="P6" s="9" t="s">
        <v>82</v>
      </c>
      <c r="R6" s="20"/>
      <c r="S6" s="20"/>
      <c r="U6" s="24"/>
      <c r="V6" s="20"/>
    </row>
    <row r="7" spans="1:22" s="3" customFormat="1" ht="27" customHeight="1">
      <c r="A7" s="9" t="s">
        <v>18</v>
      </c>
      <c r="B7" s="10">
        <v>1064</v>
      </c>
      <c r="C7" s="9">
        <f t="shared" si="0"/>
        <v>31.919999999999998</v>
      </c>
      <c r="D7" s="14">
        <f t="shared" si="1"/>
        <v>74.48</v>
      </c>
      <c r="E7" s="9">
        <f t="shared" si="2"/>
        <v>159.6</v>
      </c>
      <c r="F7" s="9" t="s">
        <v>39</v>
      </c>
      <c r="G7" s="9" t="s">
        <v>89</v>
      </c>
      <c r="H7" s="9" t="s">
        <v>59</v>
      </c>
      <c r="I7" s="9">
        <f t="shared" si="3"/>
        <v>10.64</v>
      </c>
      <c r="J7" s="9">
        <v>11</v>
      </c>
      <c r="K7" s="9">
        <v>3</v>
      </c>
      <c r="L7" s="9" t="s">
        <v>72</v>
      </c>
      <c r="M7" s="9">
        <v>9</v>
      </c>
      <c r="N7" s="9">
        <v>4</v>
      </c>
      <c r="O7" s="9" t="s">
        <v>80</v>
      </c>
      <c r="P7" s="9" t="s">
        <v>80</v>
      </c>
      <c r="R7" s="20"/>
      <c r="S7" s="20"/>
      <c r="U7" s="24"/>
      <c r="V7" s="20"/>
    </row>
    <row r="8" spans="1:22" s="3" customFormat="1" ht="27" customHeight="1">
      <c r="A8" s="9" t="s">
        <v>19</v>
      </c>
      <c r="B8" s="10">
        <v>978</v>
      </c>
      <c r="C8" s="9">
        <f t="shared" si="0"/>
        <v>29.34</v>
      </c>
      <c r="D8" s="14">
        <f t="shared" si="1"/>
        <v>68.46000000000001</v>
      </c>
      <c r="E8" s="9">
        <f t="shared" si="2"/>
        <v>146.7</v>
      </c>
      <c r="F8" s="9" t="s">
        <v>40</v>
      </c>
      <c r="G8" s="9" t="s">
        <v>48</v>
      </c>
      <c r="H8" s="9" t="s">
        <v>86</v>
      </c>
      <c r="I8" s="9">
        <f t="shared" si="3"/>
        <v>9.78</v>
      </c>
      <c r="J8" s="9">
        <v>4</v>
      </c>
      <c r="K8" s="9">
        <v>2</v>
      </c>
      <c r="L8" s="9" t="s">
        <v>48</v>
      </c>
      <c r="M8" s="9">
        <v>6</v>
      </c>
      <c r="N8" s="9">
        <v>3</v>
      </c>
      <c r="O8" s="9" t="s">
        <v>78</v>
      </c>
      <c r="P8" s="9" t="s">
        <v>78</v>
      </c>
      <c r="R8" s="20"/>
      <c r="S8" s="20"/>
      <c r="U8" s="24"/>
      <c r="V8" s="20"/>
    </row>
    <row r="9" spans="1:22" s="3" customFormat="1" ht="27" customHeight="1">
      <c r="A9" s="9" t="s">
        <v>20</v>
      </c>
      <c r="B9" s="10">
        <v>1099</v>
      </c>
      <c r="C9" s="9">
        <f t="shared" si="0"/>
        <v>32.97</v>
      </c>
      <c r="D9" s="14">
        <f t="shared" si="1"/>
        <v>76.93</v>
      </c>
      <c r="E9" s="9">
        <f t="shared" si="2"/>
        <v>164.85</v>
      </c>
      <c r="F9" s="9" t="s">
        <v>41</v>
      </c>
      <c r="G9" s="9" t="s">
        <v>49</v>
      </c>
      <c r="H9" s="9" t="s">
        <v>60</v>
      </c>
      <c r="I9" s="9">
        <f t="shared" si="3"/>
        <v>10.99</v>
      </c>
      <c r="J9" s="9">
        <v>9</v>
      </c>
      <c r="K9" s="9">
        <v>7</v>
      </c>
      <c r="L9" s="9" t="s">
        <v>70</v>
      </c>
      <c r="M9" s="9">
        <v>8</v>
      </c>
      <c r="N9" s="9">
        <v>7</v>
      </c>
      <c r="O9" s="9">
        <f>B9*0.01</f>
        <v>10.99</v>
      </c>
      <c r="P9" s="9" t="s">
        <v>80</v>
      </c>
      <c r="R9" s="20"/>
      <c r="S9" s="20"/>
      <c r="U9" s="24"/>
      <c r="V9" s="20"/>
    </row>
    <row r="10" spans="1:22" s="3" customFormat="1" ht="27" customHeight="1">
      <c r="A10" s="9" t="s">
        <v>21</v>
      </c>
      <c r="B10" s="12">
        <v>920</v>
      </c>
      <c r="C10" s="9">
        <f t="shared" si="0"/>
        <v>27.599999999999998</v>
      </c>
      <c r="D10" s="14">
        <f t="shared" si="1"/>
        <v>64.4</v>
      </c>
      <c r="E10" s="9">
        <f t="shared" si="2"/>
        <v>138</v>
      </c>
      <c r="F10" s="9">
        <f>B10*0.01</f>
        <v>9.200000000000001</v>
      </c>
      <c r="G10" s="9" t="s">
        <v>50</v>
      </c>
      <c r="H10" s="9" t="s">
        <v>61</v>
      </c>
      <c r="I10" s="9">
        <f t="shared" si="3"/>
        <v>9.200000000000001</v>
      </c>
      <c r="J10" s="9">
        <v>9</v>
      </c>
      <c r="K10" s="9">
        <v>4</v>
      </c>
      <c r="L10" s="9">
        <f>B10*0.02</f>
        <v>18.400000000000002</v>
      </c>
      <c r="M10" s="9">
        <v>3</v>
      </c>
      <c r="N10" s="9">
        <v>3</v>
      </c>
      <c r="O10" s="9">
        <f>B10*0.01</f>
        <v>9.200000000000001</v>
      </c>
      <c r="P10" s="9" t="s">
        <v>74</v>
      </c>
      <c r="R10" s="20"/>
      <c r="S10" s="20"/>
      <c r="U10" s="24"/>
      <c r="V10" s="20"/>
    </row>
    <row r="11" spans="1:22" s="4" customFormat="1" ht="27" customHeight="1">
      <c r="A11" s="9" t="s">
        <v>22</v>
      </c>
      <c r="B11" s="10">
        <v>1030</v>
      </c>
      <c r="C11" s="13">
        <f t="shared" si="0"/>
        <v>30.9</v>
      </c>
      <c r="D11" s="14">
        <f t="shared" si="1"/>
        <v>72.10000000000001</v>
      </c>
      <c r="E11" s="13">
        <f t="shared" si="2"/>
        <v>154.5</v>
      </c>
      <c r="F11" s="9" t="s">
        <v>34</v>
      </c>
      <c r="G11" s="9" t="s">
        <v>87</v>
      </c>
      <c r="H11" s="13" t="s">
        <v>88</v>
      </c>
      <c r="I11" s="13">
        <f t="shared" si="3"/>
        <v>10.3</v>
      </c>
      <c r="J11" s="13">
        <v>8</v>
      </c>
      <c r="K11" s="13">
        <v>3</v>
      </c>
      <c r="L11" s="13" t="s">
        <v>77</v>
      </c>
      <c r="M11" s="13">
        <v>7</v>
      </c>
      <c r="N11" s="13">
        <v>3</v>
      </c>
      <c r="O11" s="13" t="s">
        <v>78</v>
      </c>
      <c r="P11" s="14" t="s">
        <v>78</v>
      </c>
      <c r="R11" s="21"/>
      <c r="S11" s="21"/>
      <c r="U11" s="24"/>
      <c r="V11" s="21"/>
    </row>
    <row r="12" spans="1:22" s="4" customFormat="1" ht="27" customHeight="1">
      <c r="A12" s="9" t="s">
        <v>23</v>
      </c>
      <c r="B12" s="10">
        <v>328</v>
      </c>
      <c r="C12" s="13">
        <f t="shared" si="0"/>
        <v>9.84</v>
      </c>
      <c r="D12" s="14">
        <f t="shared" si="1"/>
        <v>22.96</v>
      </c>
      <c r="E12" s="13">
        <f t="shared" si="2"/>
        <v>49.199999999999996</v>
      </c>
      <c r="F12" s="18" t="s">
        <v>31</v>
      </c>
      <c r="G12" s="18" t="s">
        <v>51</v>
      </c>
      <c r="H12" s="13" t="s">
        <v>62</v>
      </c>
      <c r="I12" s="13">
        <f t="shared" si="3"/>
        <v>3.2800000000000002</v>
      </c>
      <c r="J12" s="13">
        <v>49</v>
      </c>
      <c r="K12" s="13">
        <v>6</v>
      </c>
      <c r="L12" s="13">
        <f>B12*0.02</f>
        <v>6.5600000000000005</v>
      </c>
      <c r="M12" s="13">
        <v>0</v>
      </c>
      <c r="N12" s="13">
        <v>0</v>
      </c>
      <c r="O12" s="13" t="s">
        <v>75</v>
      </c>
      <c r="P12" s="14">
        <f>B12*0.01</f>
        <v>3.2800000000000002</v>
      </c>
      <c r="R12" s="20"/>
      <c r="S12" s="20"/>
      <c r="U12" s="24"/>
      <c r="V12" s="21"/>
    </row>
    <row r="13" spans="1:22" s="4" customFormat="1" ht="27" customHeight="1">
      <c r="A13" s="9" t="s">
        <v>24</v>
      </c>
      <c r="B13" s="10">
        <v>411</v>
      </c>
      <c r="C13" s="13">
        <f t="shared" si="0"/>
        <v>12.33</v>
      </c>
      <c r="D13" s="14">
        <f t="shared" si="1"/>
        <v>28.770000000000003</v>
      </c>
      <c r="E13" s="13">
        <f t="shared" si="2"/>
        <v>61.65</v>
      </c>
      <c r="F13" s="18" t="s">
        <v>42</v>
      </c>
      <c r="G13" s="18" t="s">
        <v>52</v>
      </c>
      <c r="H13" s="13" t="s">
        <v>63</v>
      </c>
      <c r="I13" s="13">
        <f t="shared" si="3"/>
        <v>4.11</v>
      </c>
      <c r="J13" s="13">
        <v>6</v>
      </c>
      <c r="K13" s="13">
        <v>2</v>
      </c>
      <c r="L13" s="13" t="s">
        <v>71</v>
      </c>
      <c r="M13" s="13">
        <v>8</v>
      </c>
      <c r="N13" s="13">
        <v>4</v>
      </c>
      <c r="O13" s="13" t="s">
        <v>79</v>
      </c>
      <c r="P13" s="14" t="s">
        <v>32</v>
      </c>
      <c r="R13" s="20"/>
      <c r="S13" s="20"/>
      <c r="U13" s="24"/>
      <c r="V13" s="21"/>
    </row>
    <row r="14" spans="1:22" s="3" customFormat="1" ht="27" customHeight="1">
      <c r="A14" s="9" t="s">
        <v>25</v>
      </c>
      <c r="B14" s="10">
        <v>493</v>
      </c>
      <c r="C14" s="9">
        <f t="shared" si="0"/>
        <v>14.79</v>
      </c>
      <c r="D14" s="14">
        <f t="shared" si="1"/>
        <v>34.510000000000005</v>
      </c>
      <c r="E14" s="9">
        <f t="shared" si="2"/>
        <v>73.95</v>
      </c>
      <c r="F14" s="18" t="s">
        <v>33</v>
      </c>
      <c r="G14" s="18" t="s">
        <v>53</v>
      </c>
      <c r="H14" s="9" t="s">
        <v>64</v>
      </c>
      <c r="I14" s="9">
        <f t="shared" si="3"/>
        <v>4.93</v>
      </c>
      <c r="J14" s="9">
        <v>10</v>
      </c>
      <c r="K14" s="9">
        <v>3</v>
      </c>
      <c r="L14" s="9">
        <f>B14*0.02</f>
        <v>9.86</v>
      </c>
      <c r="M14" s="9">
        <v>1</v>
      </c>
      <c r="N14" s="9">
        <v>0</v>
      </c>
      <c r="O14" s="9">
        <f>B14*0.01</f>
        <v>4.93</v>
      </c>
      <c r="P14" s="9">
        <f>B14*0.01</f>
        <v>4.93</v>
      </c>
      <c r="R14" s="20"/>
      <c r="S14" s="20"/>
      <c r="U14" s="24"/>
      <c r="V14" s="21"/>
    </row>
    <row r="15" spans="1:22" s="4" customFormat="1" ht="27" customHeight="1">
      <c r="A15" s="9" t="s">
        <v>26</v>
      </c>
      <c r="B15" s="10">
        <v>511</v>
      </c>
      <c r="C15" s="13">
        <f t="shared" si="0"/>
        <v>15.33</v>
      </c>
      <c r="D15" s="14">
        <f t="shared" si="1"/>
        <v>35.77</v>
      </c>
      <c r="E15" s="13">
        <f t="shared" si="2"/>
        <v>76.64999999999999</v>
      </c>
      <c r="F15" s="18" t="s">
        <v>43</v>
      </c>
      <c r="G15" s="18" t="s">
        <v>54</v>
      </c>
      <c r="H15" s="13" t="s">
        <v>65</v>
      </c>
      <c r="I15" s="13">
        <f t="shared" si="3"/>
        <v>5.11</v>
      </c>
      <c r="J15" s="13">
        <v>6</v>
      </c>
      <c r="K15" s="13">
        <v>3</v>
      </c>
      <c r="L15" s="13">
        <f>B15*0.02</f>
        <v>10.22</v>
      </c>
      <c r="M15" s="13">
        <v>4</v>
      </c>
      <c r="N15" s="13">
        <v>3</v>
      </c>
      <c r="O15" s="13" t="s">
        <v>33</v>
      </c>
      <c r="P15" s="14">
        <f>B15*0.01</f>
        <v>5.11</v>
      </c>
      <c r="R15" s="20"/>
      <c r="S15" s="20"/>
      <c r="U15" s="24"/>
      <c r="V15" s="21"/>
    </row>
    <row r="16" spans="1:22" s="4" customFormat="1" ht="27" customHeight="1">
      <c r="A16" s="14" t="s">
        <v>27</v>
      </c>
      <c r="B16" s="10">
        <v>474</v>
      </c>
      <c r="C16" s="13">
        <f t="shared" si="0"/>
        <v>14.219999999999999</v>
      </c>
      <c r="D16" s="14">
        <f t="shared" si="1"/>
        <v>33.18</v>
      </c>
      <c r="E16" s="13">
        <f t="shared" si="2"/>
        <v>71.1</v>
      </c>
      <c r="F16" s="9">
        <f>B16*0.01</f>
        <v>4.74</v>
      </c>
      <c r="G16" s="9">
        <f>B16*0.02</f>
        <v>9.48</v>
      </c>
      <c r="H16" s="13">
        <f>B16*0.05</f>
        <v>23.700000000000003</v>
      </c>
      <c r="I16" s="13">
        <f t="shared" si="3"/>
        <v>4.74</v>
      </c>
      <c r="J16" s="13">
        <v>0</v>
      </c>
      <c r="K16" s="13">
        <v>0</v>
      </c>
      <c r="L16" s="13">
        <f>B16*0.02</f>
        <v>9.48</v>
      </c>
      <c r="M16" s="13">
        <v>0</v>
      </c>
      <c r="N16" s="13">
        <v>0</v>
      </c>
      <c r="O16" s="13">
        <f>B16*0.01</f>
        <v>4.74</v>
      </c>
      <c r="P16" s="14">
        <f>B16*0.01</f>
        <v>4.74</v>
      </c>
      <c r="R16" s="21"/>
      <c r="S16" s="21"/>
      <c r="U16" s="25"/>
      <c r="V16" s="21"/>
    </row>
    <row r="17" spans="1:22" s="5" customFormat="1" ht="27" customHeight="1">
      <c r="A17" s="17" t="s">
        <v>28</v>
      </c>
      <c r="B17" s="17">
        <f>SUM(B4:B16)</f>
        <v>10867</v>
      </c>
      <c r="C17" s="17">
        <f>SUM(C4:C16)</f>
        <v>326.01</v>
      </c>
      <c r="D17" s="17">
        <v>760</v>
      </c>
      <c r="E17" s="17">
        <v>1632</v>
      </c>
      <c r="F17" s="17" t="s">
        <v>35</v>
      </c>
      <c r="G17" s="17" t="s">
        <v>44</v>
      </c>
      <c r="H17" s="17" t="s">
        <v>55</v>
      </c>
      <c r="I17" s="17">
        <f>SUM(I4:I16)</f>
        <v>108.66999999999999</v>
      </c>
      <c r="J17" s="17">
        <f>SUM(J4:J16)</f>
        <v>142</v>
      </c>
      <c r="K17" s="17">
        <f>SUM(K4:K16)</f>
        <v>59</v>
      </c>
      <c r="L17" s="17" t="s">
        <v>66</v>
      </c>
      <c r="M17" s="17">
        <f>SUM(M4:M16)</f>
        <v>84</v>
      </c>
      <c r="N17" s="17">
        <f>SUM(N4:N16)</f>
        <v>43</v>
      </c>
      <c r="O17" s="17" t="s">
        <v>73</v>
      </c>
      <c r="P17" s="17" t="s">
        <v>73</v>
      </c>
      <c r="R17" s="22"/>
      <c r="S17" s="22"/>
      <c r="U17" s="22"/>
      <c r="V17" s="22"/>
    </row>
  </sheetData>
  <sheetProtection/>
  <mergeCells count="7">
    <mergeCell ref="A1:P1"/>
    <mergeCell ref="C2:E2"/>
    <mergeCell ref="F2:H2"/>
    <mergeCell ref="A2:A3"/>
    <mergeCell ref="B2:B3"/>
    <mergeCell ref="J2:L2"/>
    <mergeCell ref="M2:O2"/>
  </mergeCells>
  <printOptions horizontalCentered="1"/>
  <pageMargins left="0.1968503937007874" right="0.1968503937007874" top="0.7480314960629921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2017-10-25T03:18:36Z</cp:lastPrinted>
  <dcterms:created xsi:type="dcterms:W3CDTF">1996-12-17T01:32:42Z</dcterms:created>
  <dcterms:modified xsi:type="dcterms:W3CDTF">2017-10-25T03:25:38Z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